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6275" windowHeight="8505"/>
  </bookViews>
  <sheets>
    <sheet name="Cashflow and ROI " sheetId="2" r:id="rId1"/>
  </sheets>
  <calcPr calcId="145621"/>
</workbook>
</file>

<file path=xl/calcChain.xml><?xml version="1.0" encoding="utf-8"?>
<calcChain xmlns="http://schemas.openxmlformats.org/spreadsheetml/2006/main">
  <c r="J20" i="2" l="1"/>
  <c r="H52" i="2" l="1"/>
  <c r="B52" i="2"/>
  <c r="I34" i="2"/>
  <c r="C14" i="2"/>
  <c r="H22" i="2"/>
  <c r="I50" i="2"/>
  <c r="C50" i="2"/>
  <c r="D20" i="2"/>
  <c r="D22" i="2" s="1"/>
  <c r="D21" i="2"/>
  <c r="I31" i="2"/>
  <c r="C31" i="2"/>
  <c r="I18" i="2"/>
  <c r="I26" i="2"/>
  <c r="J27" i="2" s="1"/>
  <c r="J21" i="2"/>
  <c r="I21" i="2" s="1"/>
  <c r="J42" i="2"/>
  <c r="D42" i="2"/>
  <c r="J41" i="2"/>
  <c r="D41" i="2"/>
  <c r="J35" i="2"/>
  <c r="J38" i="2" s="1"/>
  <c r="D35" i="2"/>
  <c r="D39" i="2" s="1"/>
  <c r="J22" i="2"/>
  <c r="D26" i="2" l="1"/>
  <c r="D50" i="2"/>
  <c r="D51" i="2" s="1"/>
  <c r="D27" i="2"/>
  <c r="C21" i="2"/>
  <c r="D38" i="2"/>
  <c r="J50" i="2"/>
  <c r="J51" i="2" s="1"/>
  <c r="J66" i="2" s="1"/>
  <c r="J23" i="2"/>
  <c r="J26" i="2"/>
  <c r="J32" i="2" s="1"/>
  <c r="J37" i="2" s="1"/>
  <c r="J44" i="2" s="1"/>
  <c r="J45" i="2" s="1"/>
  <c r="J46" i="2" s="1"/>
  <c r="J53" i="2" s="1"/>
  <c r="J65" i="2" s="1"/>
  <c r="J54" i="2" s="1"/>
  <c r="J39" i="2"/>
  <c r="J40" i="2" s="1"/>
  <c r="D28" i="2"/>
  <c r="D32" i="2"/>
  <c r="D37" i="2" s="1"/>
  <c r="D40" i="2"/>
  <c r="D44" i="2" s="1"/>
  <c r="D45" i="2" s="1"/>
  <c r="D46" i="2" s="1"/>
  <c r="D53" i="2" s="1"/>
  <c r="D65" i="2" s="1"/>
  <c r="D23" i="2"/>
  <c r="J28" i="2"/>
  <c r="J29" i="2" s="1"/>
  <c r="D66" i="2"/>
  <c r="D30" i="2" l="1"/>
  <c r="D52" i="2"/>
  <c r="D68" i="2" s="1"/>
  <c r="J30" i="2"/>
  <c r="D29" i="2"/>
  <c r="J52" i="2"/>
  <c r="J67" i="2" s="1"/>
  <c r="D54" i="2"/>
  <c r="D67" i="2"/>
  <c r="J68" i="2" l="1"/>
  <c r="J57" i="2" s="1"/>
  <c r="J59" i="2" s="1"/>
  <c r="D57" i="2"/>
  <c r="D59" i="2" s="1"/>
</calcChain>
</file>

<file path=xl/sharedStrings.xml><?xml version="1.0" encoding="utf-8"?>
<sst xmlns="http://schemas.openxmlformats.org/spreadsheetml/2006/main" count="99" uniqueCount="58">
  <si>
    <t xml:space="preserve">Purchase Price </t>
  </si>
  <si>
    <t xml:space="preserve">Bond Repayment (monthly) </t>
  </si>
  <si>
    <t xml:space="preserve">less </t>
  </si>
  <si>
    <t xml:space="preserve">      Bond repayment</t>
  </si>
  <si>
    <t xml:space="preserve">     Leasing commission fee (monthly portion) </t>
  </si>
  <si>
    <t xml:space="preserve">     Property management fee (monthly)</t>
  </si>
  <si>
    <t xml:space="preserve">     VAT on  fees</t>
  </si>
  <si>
    <t xml:space="preserve">     Levy</t>
  </si>
  <si>
    <t>Total monthly expenses</t>
  </si>
  <si>
    <t>25yrs</t>
  </si>
  <si>
    <t xml:space="preserve">Rental income - projected </t>
  </si>
  <si>
    <t xml:space="preserve">Theoretical projected ROI - end of first year </t>
  </si>
  <si>
    <t>100% bond scenario</t>
  </si>
  <si>
    <t>Price per m²</t>
  </si>
  <si>
    <t xml:space="preserve">Bond </t>
  </si>
  <si>
    <t>Attorneys transfer costs</t>
  </si>
  <si>
    <t xml:space="preserve">Payable as follows </t>
  </si>
  <si>
    <t xml:space="preserve">     Total cost</t>
  </si>
  <si>
    <t>Interest rate (prime is 8.5%)</t>
  </si>
  <si>
    <r>
      <t>Monthly cash profit (</t>
    </r>
    <r>
      <rPr>
        <b/>
        <sz val="10"/>
        <color indexed="10"/>
        <rFont val="Arial"/>
        <family val="2"/>
      </rPr>
      <t>-loss</t>
    </r>
    <r>
      <rPr>
        <b/>
        <sz val="10"/>
        <rFont val="Arial"/>
        <family val="2"/>
      </rPr>
      <t>)</t>
    </r>
  </si>
  <si>
    <r>
      <t>Annual cash profit (</t>
    </r>
    <r>
      <rPr>
        <b/>
        <sz val="10"/>
        <color indexed="10"/>
        <rFont val="Arial"/>
        <family val="2"/>
      </rPr>
      <t>-shortfall</t>
    </r>
    <r>
      <rPr>
        <b/>
        <sz val="10"/>
        <rFont val="Arial"/>
        <family val="2"/>
      </rPr>
      <t xml:space="preserve">) </t>
    </r>
  </si>
  <si>
    <t xml:space="preserve">Size of unit (m²) </t>
  </si>
  <si>
    <t xml:space="preserve">Rental </t>
  </si>
  <si>
    <t>Levy</t>
  </si>
  <si>
    <t>Rates</t>
  </si>
  <si>
    <t>Value of property, assuming "x % "annnual capital growth</t>
  </si>
  <si>
    <t xml:space="preserve">Insert data in blue fields </t>
  </si>
  <si>
    <t>Organic Growth cashflow and ROI (Return on Investment) calculator</t>
  </si>
  <si>
    <t xml:space="preserve">Purchase Price  </t>
  </si>
  <si>
    <t xml:space="preserve">Attorneys transfer and bond costs </t>
  </si>
  <si>
    <t xml:space="preserve">Unit name </t>
  </si>
  <si>
    <t>User selected bond scenario</t>
  </si>
  <si>
    <t xml:space="preserve">Size of bond ( % of purchase price) </t>
  </si>
  <si>
    <t>Insert your data in blue cells on this spreadsheet</t>
  </si>
  <si>
    <t>Bond</t>
  </si>
  <si>
    <t xml:space="preserve">     Rates  (normally paid by tenant and can be excluded)</t>
  </si>
  <si>
    <t xml:space="preserve">Capital Growth (year 1)   </t>
  </si>
  <si>
    <t xml:space="preserve">Cash portion (transfer costs plus OG fee) </t>
  </si>
  <si>
    <t xml:space="preserve">Interest rate </t>
  </si>
  <si>
    <t xml:space="preserve">Cash Deposit </t>
  </si>
  <si>
    <t xml:space="preserve">Projected Capital Growth - Year 1 </t>
  </si>
  <si>
    <r>
      <t xml:space="preserve">Cash </t>
    </r>
    <r>
      <rPr>
        <b/>
        <sz val="10"/>
        <rFont val="Arial"/>
        <family val="2"/>
      </rPr>
      <t>profit /</t>
    </r>
    <r>
      <rPr>
        <b/>
        <sz val="10"/>
        <color indexed="10"/>
        <rFont val="Arial"/>
        <family val="2"/>
      </rPr>
      <t xml:space="preserve">shortfall </t>
    </r>
    <r>
      <rPr>
        <sz val="10"/>
        <rFont val="Arial"/>
        <family val="2"/>
      </rPr>
      <t xml:space="preserve"> for the year</t>
    </r>
  </si>
  <si>
    <r>
      <t xml:space="preserve">Theoretical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for the year (growth plus  positive cashflow ) </t>
    </r>
  </si>
  <si>
    <t xml:space="preserve">Ret </t>
  </si>
  <si>
    <t>Investment year 1 - positive cashflow</t>
  </si>
  <si>
    <t xml:space="preserve">Investmetn year 1 neg ative cashflow </t>
  </si>
  <si>
    <t>Inv</t>
  </si>
  <si>
    <t xml:space="preserve">Inv </t>
  </si>
  <si>
    <t xml:space="preserve">ret - positive cashflow year 1 </t>
  </si>
  <si>
    <t xml:space="preserve">Ret - negative cashflow year 1 </t>
  </si>
  <si>
    <t>Projected scenario after 12 months</t>
  </si>
  <si>
    <t>BOND AND COST CALCULATOR</t>
  </si>
  <si>
    <t xml:space="preserve"> 100% Bond scenario</t>
  </si>
  <si>
    <t>Organic Growth Coaching Fee</t>
  </si>
  <si>
    <t xml:space="preserve">Total cash invested </t>
  </si>
  <si>
    <r>
      <rPr>
        <b/>
        <sz val="10"/>
        <rFont val="Arial"/>
        <family val="2"/>
      </rPr>
      <t xml:space="preserve">Investment </t>
    </r>
    <r>
      <rPr>
        <sz val="10"/>
        <rFont val="Arial"/>
        <family val="2"/>
      </rPr>
      <t xml:space="preserve"> (initial cash portion plus cashflow shortage )</t>
    </r>
  </si>
  <si>
    <r>
      <rPr>
        <b/>
        <sz val="10"/>
        <rFont val="Arial"/>
        <family val="2"/>
      </rPr>
      <t xml:space="preserve">Investment </t>
    </r>
    <r>
      <rPr>
        <sz val="10"/>
        <rFont val="Arial"/>
        <family val="2"/>
      </rPr>
      <t xml:space="preserve"> (initial cash portion plus cashflow shortage)</t>
    </r>
  </si>
  <si>
    <t>&gt;&gt;&gt;&gt;&gt;&gt;&gt;&gt;&gt;&gt;&gt;&gt;&gt;&gt;&gt;&gt;&gt;&gt;&gt;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</si>
</sst>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&quot;\ #,##0;[Red]&quot;R&quot;\ \-#,##0"/>
    <numFmt numFmtId="8" formatCode="&quot;R&quot;\ #,##0.00;[Red]&quot;R&quot;\ \-#,##0.00"/>
    <numFmt numFmtId="164" formatCode="&quot;R&quot;\ #,##0"/>
    <numFmt numFmtId="165" formatCode="&quot;R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10"/>
      <name val="Arial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4"/>
      <color indexed="9"/>
      <name val="Arial"/>
      <family val="2"/>
    </font>
    <font>
      <b/>
      <sz val="14"/>
      <color indexed="9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u/>
      <sz val="16"/>
      <color indexed="8"/>
      <name val="Calibri"/>
      <family val="2"/>
    </font>
    <font>
      <sz val="11"/>
      <color indexed="30"/>
      <name val="Calibri"/>
      <family val="2"/>
    </font>
    <font>
      <sz val="8"/>
      <name val="Calibri"/>
      <family val="2"/>
    </font>
    <font>
      <b/>
      <u/>
      <sz val="10"/>
      <color indexed="12"/>
      <name val="Arial"/>
      <family val="2"/>
    </font>
    <font>
      <b/>
      <sz val="11"/>
      <color indexed="13"/>
      <name val="Calibri"/>
      <family val="2"/>
    </font>
    <font>
      <b/>
      <sz val="11"/>
      <name val="Calibri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1" fillId="4" borderId="0" xfId="0" applyFont="1" applyFill="1"/>
    <xf numFmtId="0" fontId="0" fillId="5" borderId="0" xfId="0" applyFill="1"/>
    <xf numFmtId="0" fontId="0" fillId="2" borderId="0" xfId="0" applyFill="1" applyBorder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164" fontId="1" fillId="0" borderId="3" xfId="0" applyNumberFormat="1" applyFont="1" applyBorder="1"/>
    <xf numFmtId="0" fontId="8" fillId="5" borderId="0" xfId="0" applyFont="1" applyFill="1"/>
    <xf numFmtId="0" fontId="5" fillId="2" borderId="0" xfId="0" applyFont="1" applyFill="1"/>
    <xf numFmtId="0" fontId="4" fillId="2" borderId="0" xfId="0" applyFont="1" applyFill="1" applyBorder="1" applyAlignment="1">
      <alignment horizontal="left"/>
    </xf>
    <xf numFmtId="0" fontId="19" fillId="2" borderId="0" xfId="1" applyFill="1"/>
    <xf numFmtId="0" fontId="12" fillId="2" borderId="0" xfId="0" applyFont="1" applyFill="1"/>
    <xf numFmtId="0" fontId="13" fillId="2" borderId="0" xfId="0" applyFont="1" applyFill="1"/>
    <xf numFmtId="0" fontId="12" fillId="0" borderId="0" xfId="0" applyFont="1"/>
    <xf numFmtId="0" fontId="14" fillId="2" borderId="0" xfId="0" applyFont="1" applyFill="1"/>
    <xf numFmtId="0" fontId="0" fillId="4" borderId="3" xfId="0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0" fontId="0" fillId="2" borderId="12" xfId="0" applyFill="1" applyBorder="1"/>
    <xf numFmtId="1" fontId="0" fillId="4" borderId="3" xfId="0" applyNumberFormat="1" applyFill="1" applyBorder="1" applyProtection="1">
      <protection locked="0"/>
    </xf>
    <xf numFmtId="6" fontId="0" fillId="2" borderId="0" xfId="0" applyNumberFormat="1" applyFill="1"/>
    <xf numFmtId="8" fontId="0" fillId="2" borderId="0" xfId="0" applyNumberFormat="1" applyFill="1"/>
    <xf numFmtId="0" fontId="16" fillId="0" borderId="0" xfId="1" applyFont="1" applyBorder="1"/>
    <xf numFmtId="0" fontId="19" fillId="0" borderId="0" xfId="1" applyBorder="1"/>
    <xf numFmtId="0" fontId="16" fillId="6" borderId="14" xfId="1" applyFont="1" applyFill="1" applyBorder="1" applyAlignment="1">
      <alignment horizontal="center"/>
    </xf>
    <xf numFmtId="9" fontId="18" fillId="4" borderId="11" xfId="0" applyNumberFormat="1" applyFont="1" applyFill="1" applyBorder="1" applyProtection="1">
      <protection locked="0"/>
    </xf>
    <xf numFmtId="0" fontId="0" fillId="3" borderId="0" xfId="0" applyFill="1" applyProtection="1"/>
    <xf numFmtId="0" fontId="7" fillId="3" borderId="0" xfId="0" applyFont="1" applyFill="1" applyAlignment="1" applyProtection="1">
      <alignment horizontal="right"/>
    </xf>
    <xf numFmtId="9" fontId="17" fillId="3" borderId="0" xfId="0" applyNumberFormat="1" applyFont="1" applyFill="1" applyProtection="1"/>
    <xf numFmtId="0" fontId="7" fillId="3" borderId="0" xfId="0" applyFont="1" applyFill="1" applyProtection="1"/>
    <xf numFmtId="0" fontId="0" fillId="2" borderId="0" xfId="0" applyFill="1" applyProtection="1"/>
    <xf numFmtId="0" fontId="3" fillId="2" borderId="7" xfId="0" applyFont="1" applyFill="1" applyBorder="1" applyProtection="1"/>
    <xf numFmtId="0" fontId="0" fillId="2" borderId="1" xfId="0" applyFill="1" applyBorder="1" applyProtection="1"/>
    <xf numFmtId="164" fontId="0" fillId="2" borderId="8" xfId="0" applyNumberFormat="1" applyFill="1" applyBorder="1" applyProtection="1"/>
    <xf numFmtId="0" fontId="2" fillId="2" borderId="2" xfId="0" applyFont="1" applyFill="1" applyBorder="1" applyProtection="1"/>
    <xf numFmtId="10" fontId="0" fillId="2" borderId="3" xfId="0" applyNumberFormat="1" applyFill="1" applyBorder="1" applyProtection="1"/>
    <xf numFmtId="164" fontId="0" fillId="2" borderId="4" xfId="0" applyNumberFormat="1" applyFill="1" applyBorder="1" applyProtection="1"/>
    <xf numFmtId="9" fontId="0" fillId="2" borderId="3" xfId="0" applyNumberFormat="1" applyFill="1" applyBorder="1" applyProtection="1"/>
    <xf numFmtId="0" fontId="0" fillId="2" borderId="3" xfId="0" applyFill="1" applyBorder="1" applyProtection="1"/>
    <xf numFmtId="0" fontId="3" fillId="2" borderId="2" xfId="0" applyFont="1" applyFill="1" applyBorder="1" applyProtection="1"/>
    <xf numFmtId="0" fontId="19" fillId="2" borderId="0" xfId="1" applyFill="1" applyProtection="1"/>
    <xf numFmtId="0" fontId="3" fillId="2" borderId="2" xfId="0" applyFont="1" applyFill="1" applyBorder="1" applyAlignment="1" applyProtection="1">
      <alignment horizontal="right"/>
    </xf>
    <xf numFmtId="164" fontId="1" fillId="2" borderId="4" xfId="0" applyNumberFormat="1" applyFont="1" applyFill="1" applyBorder="1" applyProtection="1"/>
    <xf numFmtId="0" fontId="0" fillId="2" borderId="4" xfId="0" applyFill="1" applyBorder="1" applyProtection="1"/>
    <xf numFmtId="0" fontId="2" fillId="2" borderId="5" xfId="0" applyFont="1" applyFill="1" applyBorder="1" applyProtection="1"/>
    <xf numFmtId="0" fontId="0" fillId="2" borderId="6" xfId="0" applyFill="1" applyBorder="1" applyProtection="1"/>
    <xf numFmtId="165" fontId="0" fillId="0" borderId="4" xfId="0" applyNumberFormat="1" applyFill="1" applyBorder="1" applyProtection="1"/>
    <xf numFmtId="164" fontId="0" fillId="3" borderId="0" xfId="0" applyNumberFormat="1" applyFill="1" applyProtection="1"/>
    <xf numFmtId="0" fontId="2" fillId="2" borderId="0" xfId="0" applyFont="1" applyFill="1" applyBorder="1" applyProtection="1"/>
    <xf numFmtId="0" fontId="0" fillId="2" borderId="0" xfId="0" applyFill="1" applyBorder="1" applyProtection="1"/>
    <xf numFmtId="165" fontId="0" fillId="0" borderId="0" xfId="0" applyNumberFormat="1" applyFill="1" applyBorder="1" applyProtection="1"/>
    <xf numFmtId="0" fontId="7" fillId="3" borderId="0" xfId="0" applyFont="1" applyFill="1" applyAlignment="1" applyProtection="1">
      <alignment horizontal="center"/>
    </xf>
    <xf numFmtId="164" fontId="0" fillId="2" borderId="0" xfId="0" applyNumberFormat="1" applyFill="1" applyProtection="1"/>
    <xf numFmtId="0" fontId="3" fillId="2" borderId="1" xfId="0" applyFont="1" applyFill="1" applyBorder="1" applyProtection="1"/>
    <xf numFmtId="164" fontId="3" fillId="2" borderId="8" xfId="0" applyNumberFormat="1" applyFont="1" applyFill="1" applyBorder="1" applyProtection="1"/>
    <xf numFmtId="164" fontId="0" fillId="3" borderId="0" xfId="0" applyNumberFormat="1" applyFill="1" applyBorder="1" applyProtection="1"/>
    <xf numFmtId="0" fontId="0" fillId="2" borderId="2" xfId="0" applyFill="1" applyBorder="1" applyProtection="1"/>
    <xf numFmtId="0" fontId="3" fillId="2" borderId="3" xfId="0" applyFont="1" applyFill="1" applyBorder="1" applyProtection="1"/>
    <xf numFmtId="164" fontId="3" fillId="2" borderId="4" xfId="0" applyNumberFormat="1" applyFont="1" applyFill="1" applyBorder="1" applyProtection="1"/>
    <xf numFmtId="8" fontId="3" fillId="2" borderId="4" xfId="0" applyNumberFormat="1" applyFont="1" applyFill="1" applyBorder="1" applyProtection="1"/>
    <xf numFmtId="0" fontId="3" fillId="2" borderId="5" xfId="0" applyFont="1" applyFill="1" applyBorder="1" applyProtection="1"/>
    <xf numFmtId="0" fontId="3" fillId="2" borderId="6" xfId="0" applyFont="1" applyFill="1" applyBorder="1" applyProtection="1"/>
    <xf numFmtId="8" fontId="3" fillId="2" borderId="9" xfId="0" applyNumberFormat="1" applyFont="1" applyFill="1" applyBorder="1" applyProtection="1"/>
    <xf numFmtId="0" fontId="3" fillId="2" borderId="0" xfId="0" applyFont="1" applyFill="1" applyBorder="1" applyProtection="1"/>
    <xf numFmtId="8" fontId="3" fillId="2" borderId="0" xfId="0" applyNumberFormat="1" applyFont="1" applyFill="1" applyBorder="1" applyProtection="1"/>
    <xf numFmtId="164" fontId="3" fillId="2" borderId="0" xfId="0" applyNumberFormat="1" applyFont="1" applyFill="1" applyBorder="1" applyProtection="1"/>
    <xf numFmtId="9" fontId="2" fillId="2" borderId="3" xfId="0" applyNumberFormat="1" applyFont="1" applyFill="1" applyBorder="1" applyProtection="1"/>
    <xf numFmtId="164" fontId="2" fillId="2" borderId="4" xfId="0" applyNumberFormat="1" applyFont="1" applyFill="1" applyBorder="1" applyProtection="1"/>
    <xf numFmtId="164" fontId="2" fillId="3" borderId="0" xfId="0" applyNumberFormat="1" applyFont="1" applyFill="1" applyBorder="1" applyProtection="1"/>
    <xf numFmtId="0" fontId="2" fillId="2" borderId="3" xfId="0" applyFont="1" applyFill="1" applyBorder="1" applyProtection="1"/>
    <xf numFmtId="6" fontId="2" fillId="2" borderId="4" xfId="0" applyNumberFormat="1" applyFont="1" applyFill="1" applyBorder="1" applyProtection="1"/>
    <xf numFmtId="6" fontId="2" fillId="2" borderId="13" xfId="0" applyNumberFormat="1" applyFont="1" applyFill="1" applyBorder="1" applyProtection="1"/>
    <xf numFmtId="6" fontId="2" fillId="2" borderId="9" xfId="0" applyNumberFormat="1" applyFont="1" applyFill="1" applyBorder="1" applyProtection="1"/>
    <xf numFmtId="0" fontId="0" fillId="3" borderId="0" xfId="0" applyFill="1" applyBorder="1" applyProtection="1"/>
    <xf numFmtId="6" fontId="3" fillId="2" borderId="10" xfId="0" applyNumberFormat="1" applyFont="1" applyFill="1" applyBorder="1" applyProtection="1"/>
    <xf numFmtId="9" fontId="0" fillId="2" borderId="6" xfId="0" applyNumberFormat="1" applyFill="1" applyBorder="1" applyProtection="1"/>
    <xf numFmtId="164" fontId="3" fillId="2" borderId="9" xfId="0" applyNumberFormat="1" applyFont="1" applyFill="1" applyBorder="1" applyProtection="1"/>
    <xf numFmtId="9" fontId="0" fillId="2" borderId="0" xfId="0" applyNumberFormat="1" applyFill="1" applyBorder="1" applyProtection="1"/>
    <xf numFmtId="164" fontId="0" fillId="2" borderId="0" xfId="0" applyNumberFormat="1" applyFill="1" applyBorder="1" applyProtection="1"/>
    <xf numFmtId="0" fontId="9" fillId="3" borderId="0" xfId="0" applyFont="1" applyFill="1" applyBorder="1" applyProtection="1"/>
    <xf numFmtId="0" fontId="10" fillId="3" borderId="0" xfId="0" applyFont="1" applyFill="1" applyProtection="1"/>
    <xf numFmtId="10" fontId="10" fillId="3" borderId="0" xfId="0" applyNumberFormat="1" applyFont="1" applyFill="1" applyProtection="1"/>
    <xf numFmtId="0" fontId="11" fillId="3" borderId="0" xfId="0" applyFont="1" applyFill="1" applyProtection="1"/>
    <xf numFmtId="0" fontId="11" fillId="2" borderId="0" xfId="0" applyFont="1" applyFill="1" applyProtection="1"/>
    <xf numFmtId="10" fontId="0" fillId="4" borderId="3" xfId="0" applyNumberFormat="1" applyFill="1" applyBorder="1" applyProtection="1">
      <protection locked="0"/>
    </xf>
    <xf numFmtId="10" fontId="1" fillId="4" borderId="0" xfId="0" applyNumberFormat="1" applyFont="1" applyFill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ninc.co.za/calculator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showGridLines="0" tabSelected="1" zoomScale="110" zoomScaleNormal="75" workbookViewId="0">
      <selection activeCell="D11" sqref="D11"/>
    </sheetView>
  </sheetViews>
  <sheetFormatPr defaultRowHeight="15" x14ac:dyDescent="0.25"/>
  <cols>
    <col min="1" max="1" width="3" customWidth="1"/>
    <col min="2" max="2" width="53.5703125" customWidth="1"/>
    <col min="3" max="3" width="10.85546875" customWidth="1"/>
    <col min="4" max="4" width="13.42578125" customWidth="1"/>
    <col min="5" max="5" width="2.28515625" customWidth="1"/>
    <col min="6" max="6" width="2.5703125" customWidth="1"/>
    <col min="7" max="7" width="3" customWidth="1"/>
    <col min="8" max="8" width="52.140625" customWidth="1"/>
    <col min="9" max="9" width="10.28515625" customWidth="1"/>
    <col min="10" max="10" width="17.28515625" customWidth="1"/>
    <col min="11" max="11" width="3" customWidth="1"/>
    <col min="12" max="12" width="9.140625" style="1"/>
    <col min="13" max="13" width="24.5703125" style="1" customWidth="1"/>
    <col min="14" max="14" width="13.7109375" style="1" customWidth="1"/>
    <col min="15" max="15" width="15.5703125" style="1" customWidth="1"/>
    <col min="16" max="16" width="22.28515625" style="1" customWidth="1"/>
    <col min="17" max="21" width="9.140625" style="1"/>
  </cols>
  <sheetData>
    <row r="1" spans="1:21" s="14" customFormat="1" ht="21" x14ac:dyDescent="0.35">
      <c r="A1" s="12"/>
      <c r="B1" s="13" t="s">
        <v>27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s="14" customFormat="1" ht="21" x14ac:dyDescent="0.35">
      <c r="A2" s="12"/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25">
      <c r="A3" s="3"/>
      <c r="B3" s="2" t="s">
        <v>33</v>
      </c>
      <c r="C3" s="8"/>
      <c r="D3" s="1"/>
      <c r="E3" s="1"/>
      <c r="F3" s="1"/>
      <c r="G3" s="1"/>
      <c r="H3" s="1"/>
      <c r="I3" s="1"/>
      <c r="J3" s="1"/>
      <c r="K3" s="1"/>
    </row>
    <row r="4" spans="1:21" ht="15.75" x14ac:dyDescent="0.25">
      <c r="A4" s="1"/>
      <c r="B4" s="9"/>
      <c r="C4" s="1"/>
      <c r="D4" s="1"/>
      <c r="E4" s="1"/>
      <c r="F4" s="1"/>
      <c r="G4" s="1"/>
      <c r="H4" s="1"/>
      <c r="I4" s="1"/>
      <c r="J4" s="1"/>
      <c r="K4" s="1"/>
    </row>
    <row r="5" spans="1:21" ht="15.75" x14ac:dyDescent="0.25">
      <c r="A5" s="1"/>
      <c r="B5" s="5" t="s">
        <v>30</v>
      </c>
      <c r="C5" s="16"/>
      <c r="D5" s="18"/>
      <c r="E5" s="1"/>
      <c r="F5" s="1"/>
      <c r="G5" s="1"/>
      <c r="H5" s="1"/>
      <c r="I5" s="1"/>
      <c r="J5" s="1"/>
      <c r="K5" s="1"/>
      <c r="U5"/>
    </row>
    <row r="6" spans="1:21" ht="16.5" thickBot="1" x14ac:dyDescent="0.3">
      <c r="A6" s="1"/>
      <c r="B6" s="5" t="s">
        <v>28</v>
      </c>
      <c r="C6" s="17"/>
      <c r="D6" s="1"/>
      <c r="E6" s="1"/>
      <c r="G6" s="1"/>
      <c r="H6" s="1"/>
      <c r="I6" s="1"/>
      <c r="J6" s="1"/>
      <c r="K6" s="1"/>
      <c r="U6"/>
    </row>
    <row r="7" spans="1:21" ht="16.5" thickBot="1" x14ac:dyDescent="0.3">
      <c r="A7" s="1"/>
      <c r="B7" s="5" t="s">
        <v>29</v>
      </c>
      <c r="C7" s="17"/>
      <c r="D7" s="15" t="s">
        <v>57</v>
      </c>
      <c r="E7" s="1"/>
      <c r="F7" s="22"/>
      <c r="G7" s="4"/>
      <c r="H7" s="24" t="s">
        <v>51</v>
      </c>
      <c r="I7" s="1"/>
      <c r="J7" s="1"/>
      <c r="K7" s="1"/>
      <c r="U7"/>
    </row>
    <row r="8" spans="1:21" ht="15.75" x14ac:dyDescent="0.25">
      <c r="A8" s="1"/>
      <c r="B8" s="5" t="s">
        <v>32</v>
      </c>
      <c r="C8" s="25"/>
      <c r="D8" s="15"/>
      <c r="E8" s="1"/>
      <c r="F8" s="23"/>
      <c r="G8" s="4"/>
      <c r="I8" s="1"/>
      <c r="J8" s="1"/>
      <c r="K8" s="1"/>
      <c r="U8"/>
    </row>
    <row r="9" spans="1:21" ht="15.75" x14ac:dyDescent="0.25">
      <c r="A9" s="1"/>
      <c r="B9" s="5" t="s">
        <v>21</v>
      </c>
      <c r="C9" s="19"/>
      <c r="D9" s="1"/>
      <c r="E9" s="1"/>
      <c r="F9" s="4"/>
      <c r="G9" s="4"/>
      <c r="H9" s="1"/>
      <c r="I9" s="1"/>
      <c r="J9" s="1"/>
      <c r="K9" s="1"/>
      <c r="U9"/>
    </row>
    <row r="10" spans="1:21" ht="15.75" x14ac:dyDescent="0.25">
      <c r="A10" s="1"/>
      <c r="B10" s="5" t="s">
        <v>22</v>
      </c>
      <c r="C10" s="19"/>
      <c r="D10" s="1"/>
      <c r="E10" s="1"/>
      <c r="F10" s="1"/>
      <c r="G10" s="1"/>
      <c r="H10" s="1"/>
      <c r="I10" s="1"/>
      <c r="J10" s="1"/>
      <c r="K10" s="1"/>
      <c r="U10"/>
    </row>
    <row r="11" spans="1:21" ht="15.75" x14ac:dyDescent="0.25">
      <c r="A11" s="1"/>
      <c r="B11" s="5" t="s">
        <v>23</v>
      </c>
      <c r="C11" s="19"/>
      <c r="D11" s="1"/>
      <c r="E11" s="1"/>
      <c r="F11" s="1"/>
      <c r="G11" s="1"/>
      <c r="H11" s="1"/>
      <c r="I11" s="1"/>
      <c r="J11" s="1"/>
      <c r="K11" s="1"/>
      <c r="U11"/>
    </row>
    <row r="12" spans="1:21" ht="15.75" x14ac:dyDescent="0.25">
      <c r="A12" s="1"/>
      <c r="B12" s="5" t="s">
        <v>24</v>
      </c>
      <c r="C12" s="19"/>
      <c r="D12" s="1"/>
      <c r="E12" s="1"/>
      <c r="F12" s="1"/>
      <c r="G12" s="1"/>
      <c r="H12" s="1"/>
      <c r="I12" s="1"/>
      <c r="J12" s="1"/>
      <c r="K12" s="1"/>
      <c r="U12"/>
    </row>
    <row r="13" spans="1:21" ht="15.75" x14ac:dyDescent="0.25">
      <c r="A13" s="1"/>
      <c r="B13" s="5" t="s">
        <v>38</v>
      </c>
      <c r="C13" s="84"/>
      <c r="D13" s="1"/>
      <c r="E13" s="1"/>
      <c r="F13" s="1"/>
      <c r="G13" s="1"/>
      <c r="H13" s="1"/>
      <c r="I13" s="1"/>
      <c r="J13" s="1"/>
      <c r="K13" s="1"/>
      <c r="U13"/>
    </row>
    <row r="14" spans="1:21" ht="15.75" x14ac:dyDescent="0.25">
      <c r="A14" s="1"/>
      <c r="B14" s="6" t="s">
        <v>13</v>
      </c>
      <c r="C14" s="7" t="e">
        <f>+C6/C9</f>
        <v>#DIV/0!</v>
      </c>
      <c r="D14" s="1"/>
      <c r="E14" s="1"/>
      <c r="F14" s="1"/>
      <c r="G14" s="1"/>
      <c r="H14" s="1"/>
      <c r="I14" s="1"/>
      <c r="J14" s="1"/>
      <c r="K14" s="1"/>
      <c r="U14"/>
    </row>
    <row r="15" spans="1:21" ht="15.75" x14ac:dyDescent="0.25">
      <c r="A15" s="1"/>
      <c r="B15" s="10" t="s">
        <v>40</v>
      </c>
      <c r="C15" s="85"/>
      <c r="D15" s="1"/>
      <c r="E15" s="1"/>
      <c r="F15" s="1"/>
      <c r="G15" s="1"/>
      <c r="H15" s="1"/>
      <c r="I15" s="1"/>
      <c r="J15" s="1"/>
      <c r="K15" s="1"/>
      <c r="U15"/>
    </row>
    <row r="16" spans="1:21" x14ac:dyDescent="0.25">
      <c r="A16" s="3"/>
      <c r="B16" s="2" t="s">
        <v>26</v>
      </c>
      <c r="C16" s="8"/>
      <c r="D16" s="1"/>
      <c r="E16" s="1"/>
      <c r="F16" s="1"/>
      <c r="G16" s="1"/>
      <c r="H16" s="1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1"/>
      <c r="G17" s="1"/>
      <c r="H17" s="1"/>
      <c r="I17" s="1"/>
      <c r="J17" s="1"/>
      <c r="K17" s="1"/>
    </row>
    <row r="18" spans="1:11" x14ac:dyDescent="0.25">
      <c r="A18" s="26"/>
      <c r="B18" s="27" t="s">
        <v>52</v>
      </c>
      <c r="C18" s="28">
        <v>1</v>
      </c>
      <c r="D18" s="29" t="s">
        <v>34</v>
      </c>
      <c r="E18" s="26"/>
      <c r="F18" s="30"/>
      <c r="G18" s="26"/>
      <c r="H18" s="27" t="s">
        <v>31</v>
      </c>
      <c r="I18" s="28">
        <f>+C8</f>
        <v>0</v>
      </c>
      <c r="J18" s="29" t="s">
        <v>34</v>
      </c>
      <c r="K18" s="26"/>
    </row>
    <row r="19" spans="1:11" ht="15.75" thickBot="1" x14ac:dyDescent="0.3">
      <c r="A19" s="26"/>
      <c r="B19" s="30"/>
      <c r="C19" s="30"/>
      <c r="D19" s="30"/>
      <c r="E19" s="26"/>
      <c r="F19" s="30"/>
      <c r="G19" s="26"/>
      <c r="H19" s="30"/>
      <c r="I19" s="30"/>
      <c r="J19" s="30"/>
      <c r="K19" s="26"/>
    </row>
    <row r="20" spans="1:11" x14ac:dyDescent="0.25">
      <c r="A20" s="26"/>
      <c r="B20" s="31" t="s">
        <v>0</v>
      </c>
      <c r="C20" s="32"/>
      <c r="D20" s="33">
        <f>+C6</f>
        <v>0</v>
      </c>
      <c r="E20" s="26"/>
      <c r="F20" s="30"/>
      <c r="G20" s="26"/>
      <c r="H20" s="31" t="s">
        <v>0</v>
      </c>
      <c r="I20" s="32"/>
      <c r="J20" s="33">
        <f>+C6</f>
        <v>0</v>
      </c>
      <c r="K20" s="26"/>
    </row>
    <row r="21" spans="1:11" x14ac:dyDescent="0.25">
      <c r="A21" s="26"/>
      <c r="B21" s="34" t="s">
        <v>15</v>
      </c>
      <c r="C21" s="35" t="e">
        <f>+D21/D20</f>
        <v>#DIV/0!</v>
      </c>
      <c r="D21" s="36">
        <f>+C7</f>
        <v>0</v>
      </c>
      <c r="E21" s="26"/>
      <c r="F21" s="30"/>
      <c r="G21" s="26"/>
      <c r="H21" s="34" t="s">
        <v>15</v>
      </c>
      <c r="I21" s="35" t="e">
        <f>+J21/J20</f>
        <v>#DIV/0!</v>
      </c>
      <c r="J21" s="36">
        <f>+C7</f>
        <v>0</v>
      </c>
      <c r="K21" s="26"/>
    </row>
    <row r="22" spans="1:11" x14ac:dyDescent="0.25">
      <c r="A22" s="26"/>
      <c r="B22" s="34" t="s">
        <v>53</v>
      </c>
      <c r="C22" s="37">
        <v>0.01</v>
      </c>
      <c r="D22" s="36">
        <f>+C22*D20</f>
        <v>0</v>
      </c>
      <c r="E22" s="26"/>
      <c r="F22" s="30"/>
      <c r="G22" s="26"/>
      <c r="H22" s="34" t="str">
        <f>+B22</f>
        <v>Organic Growth Coaching Fee</v>
      </c>
      <c r="I22" s="37">
        <v>0.01</v>
      </c>
      <c r="J22" s="36">
        <f>+I22*J20</f>
        <v>0</v>
      </c>
      <c r="K22" s="26"/>
    </row>
    <row r="23" spans="1:11" x14ac:dyDescent="0.25">
      <c r="A23" s="26"/>
      <c r="B23" s="34" t="s">
        <v>17</v>
      </c>
      <c r="C23" s="38"/>
      <c r="D23" s="36">
        <f>SUM(D20:D22)</f>
        <v>0</v>
      </c>
      <c r="E23" s="26"/>
      <c r="F23" s="30"/>
      <c r="G23" s="26"/>
      <c r="H23" s="34" t="s">
        <v>17</v>
      </c>
      <c r="I23" s="38"/>
      <c r="J23" s="36">
        <f>SUM(J20:J22)</f>
        <v>0</v>
      </c>
      <c r="K23" s="26"/>
    </row>
    <row r="24" spans="1:11" x14ac:dyDescent="0.25">
      <c r="A24" s="26"/>
      <c r="B24" s="34"/>
      <c r="C24" s="38"/>
      <c r="D24" s="36"/>
      <c r="E24" s="26"/>
      <c r="F24" s="30"/>
      <c r="G24" s="26"/>
      <c r="H24" s="34"/>
      <c r="I24" s="38"/>
      <c r="J24" s="36"/>
      <c r="K24" s="26"/>
    </row>
    <row r="25" spans="1:11" x14ac:dyDescent="0.25">
      <c r="A25" s="26"/>
      <c r="B25" s="39" t="s">
        <v>16</v>
      </c>
      <c r="C25" s="38"/>
      <c r="D25" s="36"/>
      <c r="E25" s="26"/>
      <c r="F25" s="30"/>
      <c r="G25" s="26"/>
      <c r="H25" s="39" t="s">
        <v>16</v>
      </c>
      <c r="I25" s="38"/>
      <c r="J25" s="36"/>
      <c r="K25" s="26"/>
    </row>
    <row r="26" spans="1:11" x14ac:dyDescent="0.25">
      <c r="A26" s="26"/>
      <c r="B26" s="34" t="s">
        <v>14</v>
      </c>
      <c r="C26" s="37">
        <v>1</v>
      </c>
      <c r="D26" s="36">
        <f>+C26*D20</f>
        <v>0</v>
      </c>
      <c r="E26" s="26"/>
      <c r="F26" s="40"/>
      <c r="G26" s="26"/>
      <c r="H26" s="34" t="s">
        <v>14</v>
      </c>
      <c r="I26" s="37">
        <f>+C8</f>
        <v>0</v>
      </c>
      <c r="J26" s="36">
        <f>+I26*J20</f>
        <v>0</v>
      </c>
      <c r="K26" s="26"/>
    </row>
    <row r="27" spans="1:11" x14ac:dyDescent="0.25">
      <c r="A27" s="26"/>
      <c r="B27" s="34" t="s">
        <v>39</v>
      </c>
      <c r="C27" s="37"/>
      <c r="D27" s="36">
        <f>+D20*(1-C26)</f>
        <v>0</v>
      </c>
      <c r="E27" s="26"/>
      <c r="F27" s="40"/>
      <c r="G27" s="26"/>
      <c r="H27" s="34" t="s">
        <v>39</v>
      </c>
      <c r="I27" s="37"/>
      <c r="J27" s="36">
        <f>+J20*(1-I26)</f>
        <v>0</v>
      </c>
      <c r="K27" s="26"/>
    </row>
    <row r="28" spans="1:11" x14ac:dyDescent="0.25">
      <c r="A28" s="26"/>
      <c r="B28" s="34" t="s">
        <v>37</v>
      </c>
      <c r="C28" s="38"/>
      <c r="D28" s="36">
        <f>+D22+D21+D20*(1-C26)</f>
        <v>0</v>
      </c>
      <c r="E28" s="26"/>
      <c r="F28" s="40"/>
      <c r="G28" s="26"/>
      <c r="H28" s="34" t="s">
        <v>37</v>
      </c>
      <c r="I28" s="38"/>
      <c r="J28" s="36">
        <f>+J21+J22</f>
        <v>0</v>
      </c>
      <c r="K28" s="26"/>
    </row>
    <row r="29" spans="1:11" x14ac:dyDescent="0.25">
      <c r="A29" s="26"/>
      <c r="B29" s="41" t="s">
        <v>54</v>
      </c>
      <c r="C29" s="38"/>
      <c r="D29" s="42">
        <f>+D28+D27</f>
        <v>0</v>
      </c>
      <c r="E29" s="26"/>
      <c r="F29" s="40"/>
      <c r="G29" s="26"/>
      <c r="H29" s="41" t="s">
        <v>54</v>
      </c>
      <c r="I29" s="38"/>
      <c r="J29" s="42">
        <f>+J28+J27</f>
        <v>0</v>
      </c>
      <c r="K29" s="26"/>
    </row>
    <row r="30" spans="1:11" x14ac:dyDescent="0.25">
      <c r="A30" s="26"/>
      <c r="B30" s="34" t="s">
        <v>17</v>
      </c>
      <c r="C30" s="38"/>
      <c r="D30" s="36">
        <f>SUM(D26:D28)</f>
        <v>0</v>
      </c>
      <c r="E30" s="26"/>
      <c r="F30" s="40"/>
      <c r="G30" s="26"/>
      <c r="H30" s="34" t="s">
        <v>17</v>
      </c>
      <c r="I30" s="38"/>
      <c r="J30" s="36">
        <f>SUM(J26:J28)</f>
        <v>0</v>
      </c>
      <c r="K30" s="26"/>
    </row>
    <row r="31" spans="1:11" x14ac:dyDescent="0.25">
      <c r="A31" s="26"/>
      <c r="B31" s="34" t="s">
        <v>18</v>
      </c>
      <c r="C31" s="35">
        <f>+C13</f>
        <v>0</v>
      </c>
      <c r="D31" s="43"/>
      <c r="E31" s="26"/>
      <c r="F31" s="30"/>
      <c r="G31" s="26"/>
      <c r="H31" s="34" t="s">
        <v>18</v>
      </c>
      <c r="I31" s="35">
        <f>+C13</f>
        <v>0</v>
      </c>
      <c r="J31" s="43"/>
      <c r="K31" s="26"/>
    </row>
    <row r="32" spans="1:11" ht="15.75" thickBot="1" x14ac:dyDescent="0.3">
      <c r="A32" s="26"/>
      <c r="B32" s="44" t="s">
        <v>1</v>
      </c>
      <c r="C32" s="45" t="s">
        <v>9</v>
      </c>
      <c r="D32" s="46">
        <f>-PMT(C31/12,25*12,D26)</f>
        <v>0</v>
      </c>
      <c r="E32" s="47"/>
      <c r="F32" s="30"/>
      <c r="G32" s="26"/>
      <c r="H32" s="44" t="s">
        <v>1</v>
      </c>
      <c r="I32" s="45" t="s">
        <v>9</v>
      </c>
      <c r="J32" s="46">
        <f>-PMT(I31/12,25*12,J26)</f>
        <v>0</v>
      </c>
      <c r="K32" s="47"/>
    </row>
    <row r="33" spans="1:13" x14ac:dyDescent="0.25">
      <c r="A33" s="26"/>
      <c r="B33" s="48"/>
      <c r="C33" s="49"/>
      <c r="D33" s="50"/>
      <c r="E33" s="47"/>
      <c r="F33" s="30"/>
      <c r="G33" s="26"/>
      <c r="H33" s="48"/>
      <c r="I33" s="49"/>
      <c r="J33" s="50"/>
      <c r="K33" s="47"/>
    </row>
    <row r="34" spans="1:13" ht="15.75" thickBot="1" x14ac:dyDescent="0.3">
      <c r="A34" s="26"/>
      <c r="B34" s="51" t="s">
        <v>12</v>
      </c>
      <c r="C34" s="28">
        <v>1</v>
      </c>
      <c r="D34" s="52"/>
      <c r="E34" s="47"/>
      <c r="F34" s="30"/>
      <c r="G34" s="26"/>
      <c r="H34" s="27" t="s">
        <v>31</v>
      </c>
      <c r="I34" s="28">
        <f>+C8</f>
        <v>0</v>
      </c>
      <c r="J34" s="52"/>
      <c r="K34" s="47"/>
    </row>
    <row r="35" spans="1:13" x14ac:dyDescent="0.25">
      <c r="A35" s="26"/>
      <c r="B35" s="31" t="s">
        <v>10</v>
      </c>
      <c r="C35" s="53"/>
      <c r="D35" s="54">
        <f>+C10</f>
        <v>0</v>
      </c>
      <c r="E35" s="55"/>
      <c r="F35" s="30"/>
      <c r="G35" s="26"/>
      <c r="H35" s="31" t="s">
        <v>10</v>
      </c>
      <c r="I35" s="53"/>
      <c r="J35" s="54">
        <f>+C10</f>
        <v>0</v>
      </c>
      <c r="K35" s="55"/>
    </row>
    <row r="36" spans="1:13" x14ac:dyDescent="0.25">
      <c r="A36" s="26"/>
      <c r="B36" s="56" t="s">
        <v>2</v>
      </c>
      <c r="C36" s="38"/>
      <c r="D36" s="36"/>
      <c r="E36" s="55"/>
      <c r="F36" s="30"/>
      <c r="G36" s="26"/>
      <c r="H36" s="56" t="s">
        <v>2</v>
      </c>
      <c r="I36" s="38"/>
      <c r="J36" s="36"/>
      <c r="K36" s="55"/>
    </row>
    <row r="37" spans="1:13" x14ac:dyDescent="0.25">
      <c r="A37" s="26"/>
      <c r="B37" s="34" t="s">
        <v>3</v>
      </c>
      <c r="C37" s="38"/>
      <c r="D37" s="36">
        <f>+D32</f>
        <v>0</v>
      </c>
      <c r="E37" s="55"/>
      <c r="F37" s="30"/>
      <c r="G37" s="26"/>
      <c r="H37" s="34" t="s">
        <v>3</v>
      </c>
      <c r="I37" s="38"/>
      <c r="J37" s="36">
        <f>+J32</f>
        <v>0</v>
      </c>
      <c r="K37" s="55"/>
      <c r="M37" s="1">
        <v>100</v>
      </c>
    </row>
    <row r="38" spans="1:13" x14ac:dyDescent="0.25">
      <c r="A38" s="26"/>
      <c r="B38" s="34" t="s">
        <v>4</v>
      </c>
      <c r="C38" s="37">
        <v>0.08</v>
      </c>
      <c r="D38" s="36">
        <f>+C38*D35</f>
        <v>0</v>
      </c>
      <c r="E38" s="55"/>
      <c r="F38" s="30"/>
      <c r="G38" s="26"/>
      <c r="H38" s="34" t="s">
        <v>4</v>
      </c>
      <c r="I38" s="37">
        <v>0.08</v>
      </c>
      <c r="J38" s="36">
        <f>+I38*J35</f>
        <v>0</v>
      </c>
      <c r="K38" s="55"/>
    </row>
    <row r="39" spans="1:13" x14ac:dyDescent="0.25">
      <c r="A39" s="26"/>
      <c r="B39" s="34" t="s">
        <v>5</v>
      </c>
      <c r="C39" s="37">
        <v>0.05</v>
      </c>
      <c r="D39" s="36">
        <f>+C39*D35</f>
        <v>0</v>
      </c>
      <c r="E39" s="55"/>
      <c r="F39" s="30"/>
      <c r="G39" s="26"/>
      <c r="H39" s="34" t="s">
        <v>5</v>
      </c>
      <c r="I39" s="37">
        <v>0.05</v>
      </c>
      <c r="J39" s="36">
        <f>+I39*J35</f>
        <v>0</v>
      </c>
      <c r="K39" s="55"/>
    </row>
    <row r="40" spans="1:13" x14ac:dyDescent="0.25">
      <c r="A40" s="26"/>
      <c r="B40" s="34" t="s">
        <v>6</v>
      </c>
      <c r="C40" s="37"/>
      <c r="D40" s="36">
        <f>+D39*0.14+D38*0.14</f>
        <v>0</v>
      </c>
      <c r="E40" s="55"/>
      <c r="F40" s="30"/>
      <c r="G40" s="26"/>
      <c r="H40" s="34" t="s">
        <v>6</v>
      </c>
      <c r="I40" s="37"/>
      <c r="J40" s="36">
        <f>+J39*0.14+J38*0.14</f>
        <v>0</v>
      </c>
      <c r="K40" s="55"/>
    </row>
    <row r="41" spans="1:13" x14ac:dyDescent="0.25">
      <c r="A41" s="26"/>
      <c r="B41" s="34" t="s">
        <v>7</v>
      </c>
      <c r="C41" s="38"/>
      <c r="D41" s="36">
        <f>+C11</f>
        <v>0</v>
      </c>
      <c r="E41" s="55"/>
      <c r="F41" s="30"/>
      <c r="G41" s="26"/>
      <c r="H41" s="34" t="s">
        <v>7</v>
      </c>
      <c r="I41" s="38"/>
      <c r="J41" s="36">
        <f>+C11</f>
        <v>0</v>
      </c>
      <c r="K41" s="55"/>
    </row>
    <row r="42" spans="1:13" x14ac:dyDescent="0.25">
      <c r="A42" s="26"/>
      <c r="B42" s="34" t="s">
        <v>35</v>
      </c>
      <c r="C42" s="38"/>
      <c r="D42" s="36">
        <f>+C12</f>
        <v>0</v>
      </c>
      <c r="E42" s="55"/>
      <c r="F42" s="30"/>
      <c r="G42" s="26"/>
      <c r="H42" s="34" t="s">
        <v>35</v>
      </c>
      <c r="I42" s="38"/>
      <c r="J42" s="36">
        <f>+C12</f>
        <v>0</v>
      </c>
      <c r="K42" s="55"/>
    </row>
    <row r="43" spans="1:13" x14ac:dyDescent="0.25">
      <c r="A43" s="26"/>
      <c r="B43" s="34"/>
      <c r="C43" s="37"/>
      <c r="D43" s="36"/>
      <c r="E43" s="55"/>
      <c r="F43" s="30"/>
      <c r="G43" s="26"/>
      <c r="H43" s="34"/>
      <c r="I43" s="37"/>
      <c r="J43" s="36"/>
      <c r="K43" s="55"/>
    </row>
    <row r="44" spans="1:13" x14ac:dyDescent="0.25">
      <c r="A44" s="26"/>
      <c r="B44" s="39" t="s">
        <v>8</v>
      </c>
      <c r="C44" s="57"/>
      <c r="D44" s="58">
        <f>SUM(D37:D43)</f>
        <v>0</v>
      </c>
      <c r="E44" s="55"/>
      <c r="F44" s="30"/>
      <c r="G44" s="26"/>
      <c r="H44" s="39" t="s">
        <v>8</v>
      </c>
      <c r="I44" s="57"/>
      <c r="J44" s="58">
        <f>SUM(J37:J43)</f>
        <v>0</v>
      </c>
      <c r="K44" s="55"/>
    </row>
    <row r="45" spans="1:13" x14ac:dyDescent="0.25">
      <c r="A45" s="26"/>
      <c r="B45" s="39" t="s">
        <v>19</v>
      </c>
      <c r="C45" s="57"/>
      <c r="D45" s="59">
        <f>+D35-D44</f>
        <v>0</v>
      </c>
      <c r="E45" s="55"/>
      <c r="F45" s="30"/>
      <c r="G45" s="26"/>
      <c r="H45" s="39" t="s">
        <v>19</v>
      </c>
      <c r="I45" s="57"/>
      <c r="J45" s="59">
        <f>+J35-J44</f>
        <v>0</v>
      </c>
      <c r="K45" s="55"/>
    </row>
    <row r="46" spans="1:13" ht="15.75" thickBot="1" x14ac:dyDescent="0.3">
      <c r="A46" s="26"/>
      <c r="B46" s="60" t="s">
        <v>20</v>
      </c>
      <c r="C46" s="61"/>
      <c r="D46" s="62">
        <f>+D45*12</f>
        <v>0</v>
      </c>
      <c r="E46" s="55"/>
      <c r="F46" s="30"/>
      <c r="G46" s="26"/>
      <c r="H46" s="60" t="s">
        <v>20</v>
      </c>
      <c r="I46" s="61"/>
      <c r="J46" s="62">
        <f>+J45*12</f>
        <v>0</v>
      </c>
      <c r="K46" s="55"/>
    </row>
    <row r="47" spans="1:13" x14ac:dyDescent="0.25">
      <c r="A47" s="26"/>
      <c r="B47" s="63"/>
      <c r="C47" s="63"/>
      <c r="D47" s="64"/>
      <c r="E47" s="55"/>
      <c r="F47" s="30"/>
      <c r="G47" s="26"/>
      <c r="H47" s="63"/>
      <c r="I47" s="63"/>
      <c r="J47" s="64"/>
      <c r="K47" s="55"/>
    </row>
    <row r="48" spans="1:13" ht="15.75" thickBot="1" x14ac:dyDescent="0.3">
      <c r="A48" s="26"/>
      <c r="B48" s="63"/>
      <c r="C48" s="63"/>
      <c r="D48" s="65"/>
      <c r="E48" s="55"/>
      <c r="F48" s="30"/>
      <c r="G48" s="26"/>
      <c r="H48" s="63"/>
      <c r="I48" s="63"/>
      <c r="J48" s="65"/>
      <c r="K48" s="55"/>
    </row>
    <row r="49" spans="1:11" x14ac:dyDescent="0.25">
      <c r="A49" s="26"/>
      <c r="B49" s="31" t="s">
        <v>50</v>
      </c>
      <c r="C49" s="53"/>
      <c r="D49" s="54"/>
      <c r="E49" s="55"/>
      <c r="F49" s="30"/>
      <c r="G49" s="26"/>
      <c r="H49" s="31" t="s">
        <v>50</v>
      </c>
      <c r="I49" s="53"/>
      <c r="J49" s="54"/>
      <c r="K49" s="55"/>
    </row>
    <row r="50" spans="1:11" x14ac:dyDescent="0.25">
      <c r="A50" s="26"/>
      <c r="B50" s="34" t="s">
        <v>25</v>
      </c>
      <c r="C50" s="66">
        <f>+C15</f>
        <v>0</v>
      </c>
      <c r="D50" s="67">
        <f>+D20*(1+C50)</f>
        <v>0</v>
      </c>
      <c r="E50" s="68"/>
      <c r="F50" s="30"/>
      <c r="G50" s="26"/>
      <c r="H50" s="34" t="s">
        <v>25</v>
      </c>
      <c r="I50" s="66">
        <f>+C15</f>
        <v>0</v>
      </c>
      <c r="J50" s="67">
        <f>+J20*(1+I50)</f>
        <v>0</v>
      </c>
      <c r="K50" s="68"/>
    </row>
    <row r="51" spans="1:11" x14ac:dyDescent="0.25">
      <c r="A51" s="26"/>
      <c r="B51" s="34" t="s">
        <v>36</v>
      </c>
      <c r="C51" s="69"/>
      <c r="D51" s="70">
        <f>+D50-D20</f>
        <v>0</v>
      </c>
      <c r="E51" s="68"/>
      <c r="F51" s="30"/>
      <c r="G51" s="26"/>
      <c r="H51" s="34" t="s">
        <v>36</v>
      </c>
      <c r="I51" s="69"/>
      <c r="J51" s="70">
        <f>+J50-J20</f>
        <v>0</v>
      </c>
      <c r="K51" s="68"/>
    </row>
    <row r="52" spans="1:11" x14ac:dyDescent="0.25">
      <c r="A52" s="26"/>
      <c r="B52" s="34" t="str">
        <f>+B29</f>
        <v xml:space="preserve">Total cash invested </v>
      </c>
      <c r="C52" s="69"/>
      <c r="D52" s="71">
        <f>+D27+D28</f>
        <v>0</v>
      </c>
      <c r="E52" s="68"/>
      <c r="F52" s="30"/>
      <c r="G52" s="26"/>
      <c r="H52" s="34" t="str">
        <f>+H29</f>
        <v xml:space="preserve">Total cash invested </v>
      </c>
      <c r="I52" s="69"/>
      <c r="J52" s="71">
        <f>+J27+J28</f>
        <v>0</v>
      </c>
      <c r="K52" s="68"/>
    </row>
    <row r="53" spans="1:11" ht="15.75" thickBot="1" x14ac:dyDescent="0.3">
      <c r="A53" s="26"/>
      <c r="B53" s="34" t="s">
        <v>41</v>
      </c>
      <c r="C53" s="69"/>
      <c r="D53" s="72">
        <f>+D46</f>
        <v>0</v>
      </c>
      <c r="E53" s="73"/>
      <c r="F53" s="30"/>
      <c r="G53" s="26"/>
      <c r="H53" s="34" t="s">
        <v>41</v>
      </c>
      <c r="I53" s="69"/>
      <c r="J53" s="72">
        <f>+J46</f>
        <v>0</v>
      </c>
      <c r="K53" s="73"/>
    </row>
    <row r="54" spans="1:11" x14ac:dyDescent="0.25">
      <c r="A54" s="26"/>
      <c r="B54" s="34" t="s">
        <v>42</v>
      </c>
      <c r="C54" s="38"/>
      <c r="D54" s="74">
        <f>IF(D53&lt;0,D66,D65)</f>
        <v>0</v>
      </c>
      <c r="E54" s="55"/>
      <c r="F54" s="30"/>
      <c r="G54" s="26"/>
      <c r="H54" s="34" t="s">
        <v>42</v>
      </c>
      <c r="I54" s="38"/>
      <c r="J54" s="74">
        <f>IF(J53&lt;0,J66,J65)</f>
        <v>0</v>
      </c>
      <c r="K54" s="55"/>
    </row>
    <row r="55" spans="1:11" x14ac:dyDescent="0.25">
      <c r="A55" s="26"/>
      <c r="B55" s="34"/>
      <c r="C55" s="38"/>
      <c r="D55" s="74"/>
      <c r="E55" s="55"/>
      <c r="F55" s="30"/>
      <c r="G55" s="26"/>
      <c r="H55" s="34"/>
      <c r="I55" s="38"/>
      <c r="J55" s="74"/>
      <c r="K55" s="55"/>
    </row>
    <row r="56" spans="1:11" x14ac:dyDescent="0.25">
      <c r="A56" s="26"/>
      <c r="B56" s="34"/>
      <c r="C56" s="38"/>
      <c r="D56" s="36"/>
      <c r="E56" s="55"/>
      <c r="F56" s="30"/>
      <c r="G56" s="26"/>
      <c r="H56" s="34"/>
      <c r="I56" s="38"/>
      <c r="J56" s="36"/>
      <c r="K56" s="55"/>
    </row>
    <row r="57" spans="1:11" ht="15.75" thickBot="1" x14ac:dyDescent="0.3">
      <c r="A57" s="26"/>
      <c r="B57" s="44" t="s">
        <v>55</v>
      </c>
      <c r="C57" s="75"/>
      <c r="D57" s="76">
        <f>IF(D53&lt;0,D68,D67)</f>
        <v>0</v>
      </c>
      <c r="E57" s="73"/>
      <c r="F57" s="30"/>
      <c r="G57" s="26"/>
      <c r="H57" s="44" t="s">
        <v>56</v>
      </c>
      <c r="I57" s="75"/>
      <c r="J57" s="76">
        <f>IF(J53&lt;0,J68,J67)</f>
        <v>0</v>
      </c>
      <c r="K57" s="73"/>
    </row>
    <row r="58" spans="1:11" x14ac:dyDescent="0.25">
      <c r="A58" s="26"/>
      <c r="B58" s="48"/>
      <c r="C58" s="77"/>
      <c r="D58" s="78"/>
      <c r="E58" s="73"/>
      <c r="F58" s="30"/>
      <c r="G58" s="26"/>
      <c r="H58" s="48"/>
      <c r="I58" s="77"/>
      <c r="J58" s="78"/>
      <c r="K58" s="73"/>
    </row>
    <row r="59" spans="1:11" ht="18.75" x14ac:dyDescent="0.3">
      <c r="A59" s="26"/>
      <c r="B59" s="79" t="s">
        <v>11</v>
      </c>
      <c r="C59" s="80"/>
      <c r="D59" s="81" t="e">
        <f>+D54/D57</f>
        <v>#DIV/0!</v>
      </c>
      <c r="E59" s="82"/>
      <c r="F59" s="83"/>
      <c r="G59" s="82"/>
      <c r="H59" s="79" t="s">
        <v>11</v>
      </c>
      <c r="I59" s="80"/>
      <c r="J59" s="81" t="e">
        <f>+J54/J57</f>
        <v>#DIV/0!</v>
      </c>
      <c r="K59" s="82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idden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idden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idden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0" s="1" customFormat="1" hidden="1" x14ac:dyDescent="0.25">
      <c r="B65" s="1" t="s">
        <v>48</v>
      </c>
      <c r="C65" s="1" t="s">
        <v>43</v>
      </c>
      <c r="D65" s="20">
        <f>+D51+D53</f>
        <v>0</v>
      </c>
      <c r="H65" s="1" t="s">
        <v>48</v>
      </c>
      <c r="I65" s="1" t="s">
        <v>43</v>
      </c>
      <c r="J65" s="20">
        <f>+J51+J53</f>
        <v>0</v>
      </c>
    </row>
    <row r="66" spans="2:10" s="1" customFormat="1" hidden="1" x14ac:dyDescent="0.25">
      <c r="B66" s="3" t="s">
        <v>49</v>
      </c>
      <c r="C66" s="1" t="s">
        <v>43</v>
      </c>
      <c r="D66" s="20">
        <f>+D51</f>
        <v>0</v>
      </c>
      <c r="H66" s="3" t="s">
        <v>49</v>
      </c>
      <c r="I66" s="1" t="s">
        <v>43</v>
      </c>
      <c r="J66" s="20">
        <f>+J51</f>
        <v>0</v>
      </c>
    </row>
    <row r="67" spans="2:10" s="1" customFormat="1" hidden="1" x14ac:dyDescent="0.25">
      <c r="B67" s="1" t="s">
        <v>44</v>
      </c>
      <c r="C67" s="1" t="s">
        <v>46</v>
      </c>
      <c r="D67" s="21">
        <f>+D52</f>
        <v>0</v>
      </c>
      <c r="H67" s="1" t="s">
        <v>44</v>
      </c>
      <c r="I67" s="1" t="s">
        <v>46</v>
      </c>
      <c r="J67" s="21">
        <f>+J52</f>
        <v>0</v>
      </c>
    </row>
    <row r="68" spans="2:10" s="1" customFormat="1" hidden="1" x14ac:dyDescent="0.25">
      <c r="B68" s="3" t="s">
        <v>45</v>
      </c>
      <c r="C68" s="1" t="s">
        <v>47</v>
      </c>
      <c r="D68" s="21">
        <f>+D52-D53</f>
        <v>0</v>
      </c>
      <c r="H68" s="3" t="s">
        <v>45</v>
      </c>
      <c r="I68" s="1" t="s">
        <v>47</v>
      </c>
      <c r="J68" s="21">
        <f>+J52-J53</f>
        <v>0</v>
      </c>
    </row>
    <row r="69" spans="2:10" s="1" customFormat="1" hidden="1" x14ac:dyDescent="0.25"/>
    <row r="70" spans="2:10" s="1" customFormat="1" x14ac:dyDescent="0.25"/>
    <row r="71" spans="2:10" s="1" customFormat="1" x14ac:dyDescent="0.25"/>
    <row r="72" spans="2:10" s="1" customFormat="1" x14ac:dyDescent="0.25"/>
    <row r="73" spans="2:10" s="1" customFormat="1" x14ac:dyDescent="0.25"/>
    <row r="74" spans="2:10" s="1" customFormat="1" x14ac:dyDescent="0.25"/>
    <row r="75" spans="2:10" s="1" customFormat="1" x14ac:dyDescent="0.25"/>
    <row r="76" spans="2:10" s="1" customFormat="1" x14ac:dyDescent="0.25"/>
    <row r="77" spans="2:10" s="1" customFormat="1" x14ac:dyDescent="0.25"/>
  </sheetData>
  <sheetProtection password="D136" sheet="1" objects="1" scenarios="1"/>
  <phoneticPr fontId="15" type="noConversion"/>
  <hyperlinks>
    <hyperlink ref="H7" r:id="rId1" display="http://www.fninc.co.za/calculators.asp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Cashflow and ROI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Neil</cp:lastModifiedBy>
  <dcterms:created xsi:type="dcterms:W3CDTF">2013-04-23T05:17:58Z</dcterms:created>
  <dcterms:modified xsi:type="dcterms:W3CDTF">2013-10-14T17:19:36Z</dcterms:modified>
</cp:coreProperties>
</file>